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52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<sst xmlns="http://schemas.openxmlformats.org/spreadsheetml/2006/main" count="43" uniqueCount="36">
  <si>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</si>
  <si>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Собрания депутатов Лихославльского района шестого созыва</t>
  </si>
  <si>
    <t>территориальная избирательная комиссия Лихославльского района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</si>
  <si>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</si>
  <si>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</si>
  <si>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</si>
  <si>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</si>
  <si>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</si>
  <si>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</si>
  <si>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</si>
  <si>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</si>
  <si>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</si>
  <si>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</si>
  <si>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</si>
  <si>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</si>
  <si>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</si>
  <si>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</si>
  <si>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</si>
  <si>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</si>
  <si>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</si>
  <si>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</si>
  <si>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</si>
  <si>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</si>
  <si>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</si>
  <si>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</si>
  <si>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</si>
  <si>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</si>
  <si>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</si>
  <si>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</si>
  <si>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</si>
  <si>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</si>
  <si>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</si>
  <si>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</si>
  <si>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</si>
  <si>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</si>
  <si>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По состоянию на 10.10.2019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</si>
</sst>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0" fontId="41" fillId="34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8" customWidth="1"/>
    <col min="2" max="2" width="45.7109375" style="8" customWidth="1"/>
    <col min="3" max="3" width="6.8515625" style="8" customWidth="1"/>
    <col min="4" max="28" width="7.8515625" style="8" customWidth="1"/>
    <col min="29" max="16384" width="9.140625" style="8" customWidth="1"/>
  </cols>
  <sheetData>
    <row r="1" ht="15" customHeight="1"/>
    <row r="2" spans="1:28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5.7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5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6:28" ht="15">
      <c r="Z5"/>
      <c r="AA5"/>
      <c r="AB5" s="1" t="s">
        <v>35</v>
      </c>
    </row>
    <row r="6" spans="26:28" ht="15">
      <c r="Z6"/>
      <c r="AA6"/>
      <c r="AB6" s="1" t="s">
        <v>3</v>
      </c>
    </row>
    <row r="7" spans="1:28" ht="156.75" customHeight="1">
      <c r="A7" s="2" t="str">
        <f>"№ строки"</f>
        <v>№ строки</v>
      </c>
      <c r="B7" s="2" t="str">
        <f>"Строка финансового отчета"</f>
        <v>Строка финансового отчета</v>
      </c>
      <c r="C7" s="2" t="str">
        <f>"Шифр строки"</f>
        <v>Шифр строки</v>
      </c>
      <c r="D7" s="3" t="str">
        <f>"Александров Кирилл Евгеньевич"</f>
        <v>Александров Кирилл Евгеньевич</v>
      </c>
      <c r="E7" s="3" t="str">
        <f>"Дмитриев Михаил Иванович"</f>
        <v>Дмитриев Михаил Иванович</v>
      </c>
      <c r="F7" s="3" t="str">
        <f>"Козлов Вячеслав Олегович"</f>
        <v>Козлов Вячеслав Олегович</v>
      </c>
      <c r="G7" s="3" t="str">
        <f>"Мартынова Ирина Владимировна"</f>
        <v>Мартынова Ирина Владимировна</v>
      </c>
      <c r="H7" s="3" t="str">
        <f>"Сидоров Дмитрий Анатольевич"</f>
        <v>Сидоров Дмитрий Анатольевич</v>
      </c>
      <c r="I7" s="3" t="str">
        <f>"Иванова Татьяна Леонидовна"</f>
        <v>Иванова Татьяна Леонидовна</v>
      </c>
      <c r="J7" s="3" t="str">
        <f>"Крылов Александр Васильевич"</f>
        <v>Крылов Александр Васильевич</v>
      </c>
      <c r="K7" s="3" t="str">
        <f>"Перов Антон Дмитриевич"</f>
        <v>Перов Антон Дмитриевич</v>
      </c>
      <c r="L7" s="3" t="str">
        <f>"Комолова Елена Владимировна"</f>
        <v>Комолова Елена Владимировна</v>
      </c>
      <c r="M7" s="3" t="str">
        <f>"Абрамова Светлана Ивановна"</f>
        <v>Абрамова Светлана Ивановна</v>
      </c>
      <c r="N7" s="3" t="str">
        <f>"Книжников Сергей Викторович"</f>
        <v>Книжников Сергей Викторович</v>
      </c>
      <c r="O7" s="3" t="str">
        <f>"Самуйлова Ирина Викторовна"</f>
        <v>Самуйлова Ирина Викторовна</v>
      </c>
      <c r="P7" s="3" t="str">
        <f>"Смирнов Алексей Александрович"</f>
        <v>Смирнов Алексей Александрович</v>
      </c>
      <c r="Q7" s="3" t="str">
        <f>"Тормозова Ольга Юрьевна"</f>
        <v>Тормозова Ольга Юрьевна</v>
      </c>
      <c r="R7" s="3" t="str">
        <f>"Елисеева Ольга Сергеевна"</f>
        <v>Елисеева Ольга Сергеевна</v>
      </c>
      <c r="S7" s="3" t="str">
        <f>"Емельяненко Валерий Иосифович"</f>
        <v>Емельяненко Валерий Иосифович</v>
      </c>
      <c r="T7" s="3" t="str">
        <f>"Книжников Алексей Сергеевич"</f>
        <v>Книжников Алексей Сергеевич</v>
      </c>
      <c r="U7" s="3" t="str">
        <f>"Котов Евгений Васильевич"</f>
        <v>Котов Евгений Васильевич</v>
      </c>
      <c r="V7" s="3" t="str">
        <f>"Кустов Юрий Викторович"</f>
        <v>Кустов Юрий Викторович</v>
      </c>
      <c r="W7" s="3" t="str">
        <f>"Михайлова Екатерина Викторовна"</f>
        <v>Михайлова Екатерина Викторовна</v>
      </c>
      <c r="X7" s="3" t="str">
        <f>"Авдошев Владислав Геннадьевич"</f>
        <v>Авдошев Владислав Геннадьевич</v>
      </c>
      <c r="Y7" s="3" t="str">
        <f>"Кудзелько Елена Александровна"</f>
        <v>Кудзелько Елена Александровна</v>
      </c>
      <c r="Z7" s="3" t="str">
        <f>"Мелтонян Каро Вартеванович"</f>
        <v>Мелтонян Каро Вартеванович</v>
      </c>
      <c r="AA7" s="3" t="str">
        <f>"Синякова Ольга Николаевна"</f>
        <v>Синякова Ольга Николаевна</v>
      </c>
      <c r="AB7" s="3" t="str">
        <f>"Суворова Римма Викторовна"</f>
        <v>Суворова Римма Викторовна</v>
      </c>
    </row>
    <row r="8" spans="1:28" ht="15">
      <c r="A8" s="4" t="s">
        <v>4</v>
      </c>
      <c r="B8" s="5" t="str">
        <f>"Поступило средств в избирательный фонд, всего"</f>
        <v>Поступило средств в избирательный фонд, всего</v>
      </c>
      <c r="C8" s="6">
        <v>10</v>
      </c>
      <c r="D8" s="7">
        <v>1750</v>
      </c>
      <c r="E8" s="7">
        <v>350</v>
      </c>
      <c r="F8" s="7">
        <v>0</v>
      </c>
      <c r="G8" s="7">
        <v>0</v>
      </c>
      <c r="H8" s="7">
        <v>50</v>
      </c>
      <c r="I8" s="7">
        <v>50</v>
      </c>
      <c r="J8" s="7">
        <v>500</v>
      </c>
      <c r="K8" s="7">
        <v>15000</v>
      </c>
      <c r="L8" s="7">
        <v>100</v>
      </c>
      <c r="M8" s="7">
        <v>100</v>
      </c>
      <c r="N8" s="7">
        <v>250</v>
      </c>
      <c r="O8" s="7">
        <v>100</v>
      </c>
      <c r="P8" s="7">
        <v>20000</v>
      </c>
      <c r="Q8" s="7">
        <v>50</v>
      </c>
      <c r="R8" s="7">
        <v>0</v>
      </c>
      <c r="S8" s="7">
        <v>33600</v>
      </c>
      <c r="T8" s="7">
        <v>250</v>
      </c>
      <c r="U8" s="7">
        <v>0</v>
      </c>
      <c r="V8" s="7">
        <v>0</v>
      </c>
      <c r="W8" s="7">
        <v>50</v>
      </c>
      <c r="X8" s="7">
        <v>6400</v>
      </c>
      <c r="Y8" s="7">
        <v>16350</v>
      </c>
      <c r="Z8" s="7">
        <v>0</v>
      </c>
      <c r="AA8" s="7">
        <v>100</v>
      </c>
      <c r="AB8" s="7">
        <v>900</v>
      </c>
    </row>
    <row r="9" spans="1:28" ht="15">
      <c r="A9" s="4" t="s">
        <v>5</v>
      </c>
      <c r="B9" s="6" t="str">
        <f>"в том числе"</f>
        <v>в том числе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5.5">
      <c r="A10" s="4" t="s">
        <v>6</v>
      </c>
      <c r="B10" s="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0" s="6">
        <v>20</v>
      </c>
      <c r="D10" s="7">
        <v>1750</v>
      </c>
      <c r="E10" s="7">
        <v>350</v>
      </c>
      <c r="F10" s="7">
        <v>0</v>
      </c>
      <c r="G10" s="7">
        <v>0</v>
      </c>
      <c r="H10" s="7">
        <v>50</v>
      </c>
      <c r="I10" s="7">
        <v>50</v>
      </c>
      <c r="J10" s="7">
        <v>500</v>
      </c>
      <c r="K10" s="7">
        <v>15000</v>
      </c>
      <c r="L10" s="7">
        <v>100</v>
      </c>
      <c r="M10" s="7">
        <v>100</v>
      </c>
      <c r="N10" s="7">
        <v>250</v>
      </c>
      <c r="O10" s="7">
        <v>100</v>
      </c>
      <c r="P10" s="7">
        <v>20000</v>
      </c>
      <c r="Q10" s="7">
        <v>50</v>
      </c>
      <c r="R10" s="7">
        <v>0</v>
      </c>
      <c r="S10" s="7">
        <v>33600</v>
      </c>
      <c r="T10" s="7">
        <v>250</v>
      </c>
      <c r="U10" s="7">
        <v>0</v>
      </c>
      <c r="V10" s="7">
        <v>0</v>
      </c>
      <c r="W10" s="7">
        <v>50</v>
      </c>
      <c r="X10" s="7">
        <v>6400</v>
      </c>
      <c r="Y10" s="7">
        <v>16350</v>
      </c>
      <c r="Z10" s="7">
        <v>0</v>
      </c>
      <c r="AA10" s="7">
        <v>100</v>
      </c>
      <c r="AB10" s="7">
        <v>900</v>
      </c>
    </row>
    <row r="11" spans="1:28" ht="15">
      <c r="A11" s="4" t="s">
        <v>5</v>
      </c>
      <c r="B11" s="6" t="str">
        <f>"из них"</f>
        <v>из них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5.5">
      <c r="A12" s="4" t="s">
        <v>7</v>
      </c>
      <c r="B12" s="5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2" s="6">
        <v>30</v>
      </c>
      <c r="D12" s="7">
        <v>1500</v>
      </c>
      <c r="E12" s="7">
        <v>100</v>
      </c>
      <c r="F12" s="7">
        <v>0</v>
      </c>
      <c r="G12" s="7">
        <v>0</v>
      </c>
      <c r="H12" s="7">
        <v>50</v>
      </c>
      <c r="I12" s="7">
        <v>50</v>
      </c>
      <c r="J12" s="7">
        <v>250</v>
      </c>
      <c r="K12" s="7">
        <v>0</v>
      </c>
      <c r="L12" s="7">
        <v>100</v>
      </c>
      <c r="M12" s="7">
        <v>100</v>
      </c>
      <c r="N12" s="7">
        <v>0</v>
      </c>
      <c r="O12" s="7">
        <v>100</v>
      </c>
      <c r="P12" s="7">
        <v>0</v>
      </c>
      <c r="Q12" s="7">
        <v>50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50</v>
      </c>
      <c r="X12" s="7">
        <v>6100</v>
      </c>
      <c r="Y12" s="7">
        <v>16350</v>
      </c>
      <c r="Z12" s="7">
        <v>0</v>
      </c>
      <c r="AA12" s="7">
        <v>100</v>
      </c>
      <c r="AB12" s="7">
        <v>900</v>
      </c>
    </row>
    <row r="13" spans="1:28" ht="25.5">
      <c r="A13" s="4" t="s">
        <v>8</v>
      </c>
      <c r="B13" s="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3" s="6">
        <v>40</v>
      </c>
      <c r="D13" s="7">
        <v>250</v>
      </c>
      <c r="E13" s="7">
        <v>250</v>
      </c>
      <c r="F13" s="7">
        <v>0</v>
      </c>
      <c r="G13" s="7">
        <v>0</v>
      </c>
      <c r="H13" s="7">
        <v>0</v>
      </c>
      <c r="I13" s="7">
        <v>0</v>
      </c>
      <c r="J13" s="7">
        <v>250</v>
      </c>
      <c r="K13" s="7">
        <v>15000</v>
      </c>
      <c r="L13" s="7">
        <v>0</v>
      </c>
      <c r="M13" s="7">
        <v>0</v>
      </c>
      <c r="N13" s="7">
        <v>250</v>
      </c>
      <c r="O13" s="7">
        <v>0</v>
      </c>
      <c r="P13" s="7">
        <v>20000</v>
      </c>
      <c r="Q13" s="7">
        <v>0</v>
      </c>
      <c r="R13" s="7">
        <v>0</v>
      </c>
      <c r="S13" s="7">
        <v>33600</v>
      </c>
      <c r="T13" s="7">
        <v>250</v>
      </c>
      <c r="U13" s="7">
        <v>0</v>
      </c>
      <c r="V13" s="7">
        <v>0</v>
      </c>
      <c r="W13" s="7">
        <v>0</v>
      </c>
      <c r="X13" s="7">
        <v>300</v>
      </c>
      <c r="Y13" s="7">
        <v>0</v>
      </c>
      <c r="Z13" s="7">
        <v>0</v>
      </c>
      <c r="AA13" s="7">
        <v>0</v>
      </c>
      <c r="AB13" s="7">
        <v>0</v>
      </c>
    </row>
    <row r="14" spans="1:28" ht="15">
      <c r="A14" s="4" t="s">
        <v>9</v>
      </c>
      <c r="B14" s="5" t="str">
        <f>"Добровольные пожертвования гражданина"</f>
        <v>Добровольные пожертвования гражданина</v>
      </c>
      <c r="C14" s="6">
        <v>50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</row>
    <row r="15" spans="1:28" ht="15">
      <c r="A15" s="4" t="s">
        <v>10</v>
      </c>
      <c r="B15" s="5" t="str">
        <f>"Добровольные пожертвования юридического лица"</f>
        <v>Добровольные пожертвования юридического лица</v>
      </c>
      <c r="C15" s="6">
        <v>60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</row>
    <row r="16" spans="1:28" ht="51">
      <c r="A16" s="4" t="s">
        <v>11</v>
      </c>
      <c r="B16" s="5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6" s="6">
        <v>70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</row>
    <row r="17" spans="1:28" ht="15">
      <c r="A17" s="4" t="s">
        <v>5</v>
      </c>
      <c r="B17" s="6" t="str">
        <f>"из них"</f>
        <v>из них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5.5">
      <c r="A18" s="4" t="s">
        <v>12</v>
      </c>
      <c r="B18" s="5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8" s="6">
        <v>80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</row>
    <row r="19" spans="1:28" ht="25.5">
      <c r="A19" s="4" t="s">
        <v>13</v>
      </c>
      <c r="B19" s="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9" s="6">
        <v>90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</row>
    <row r="20" spans="1:28" ht="15">
      <c r="A20" s="4" t="s">
        <v>14</v>
      </c>
      <c r="B20" s="5" t="str">
        <f>"Средства гражданина"</f>
        <v>Средства гражданина</v>
      </c>
      <c r="C20" s="6">
        <v>100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</row>
    <row r="21" spans="1:28" ht="15">
      <c r="A21" s="4" t="s">
        <v>15</v>
      </c>
      <c r="B21" s="5" t="str">
        <f>"Средства юридического лица"</f>
        <v>Средства юридического лица</v>
      </c>
      <c r="C21" s="6">
        <v>110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</row>
    <row r="22" spans="1:28" ht="25.5">
      <c r="A22" s="4" t="s">
        <v>16</v>
      </c>
      <c r="B22" s="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2" s="6">
        <v>120</v>
      </c>
      <c r="D22" s="7">
        <v>0</v>
      </c>
      <c r="E22" s="7">
        <v>0</v>
      </c>
      <c r="F22" s="7">
        <v>0</v>
      </c>
      <c r="G22" s="7">
        <v>0</v>
      </c>
      <c r="H22" s="7">
        <v>40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38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38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</row>
    <row r="23" spans="1:28" ht="15">
      <c r="A23" s="4" t="s">
        <v>5</v>
      </c>
      <c r="B23" s="6" t="str">
        <f>"из них"</f>
        <v>из них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">
      <c r="A24" s="4" t="s">
        <v>17</v>
      </c>
      <c r="B24" s="5" t="str">
        <f>"Перечислено в доход бюджета"</f>
        <v>Перечислено в доход бюджета</v>
      </c>
      <c r="C24" s="6">
        <v>130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</row>
    <row r="25" spans="1:28" ht="38.25">
      <c r="A25" s="4" t="s">
        <v>18</v>
      </c>
      <c r="B25" s="5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5" s="6">
        <v>140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</row>
    <row r="26" spans="1:28" ht="15">
      <c r="A26" s="4" t="s">
        <v>5</v>
      </c>
      <c r="B26" s="6" t="str">
        <f>"из них"</f>
        <v>из них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38.25">
      <c r="A27" s="4" t="s">
        <v>19</v>
      </c>
      <c r="B27" s="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7" s="6">
        <v>150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</row>
    <row r="28" spans="1:28" ht="38.25">
      <c r="A28" s="4" t="s">
        <v>20</v>
      </c>
      <c r="B28" s="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8" s="6">
        <v>160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</row>
    <row r="29" spans="1:28" ht="25.5">
      <c r="A29" s="4" t="s">
        <v>21</v>
      </c>
      <c r="B29" s="5" t="str">
        <f>"Средств, поступивших с превышением предельного размера"</f>
        <v>Средств, поступивших с превышением предельного размера</v>
      </c>
      <c r="C29" s="6">
        <v>170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</row>
    <row r="30" spans="1:28" ht="25.5">
      <c r="A30" s="4" t="s">
        <v>22</v>
      </c>
      <c r="B30" s="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0" s="6">
        <v>180</v>
      </c>
      <c r="D30" s="7">
        <v>0</v>
      </c>
      <c r="E30" s="7">
        <v>0</v>
      </c>
      <c r="F30" s="7">
        <v>0</v>
      </c>
      <c r="G30" s="7">
        <v>0</v>
      </c>
      <c r="H30" s="7">
        <v>40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38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38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</row>
    <row r="31" spans="1:28" ht="15">
      <c r="A31" s="4" t="s">
        <v>23</v>
      </c>
      <c r="B31" s="5" t="str">
        <f>"Израсходовано средств, всего"</f>
        <v>Израсходовано средств, всего</v>
      </c>
      <c r="C31" s="6">
        <v>190</v>
      </c>
      <c r="D31" s="7">
        <v>1249</v>
      </c>
      <c r="E31" s="7">
        <v>250</v>
      </c>
      <c r="F31" s="7">
        <v>0</v>
      </c>
      <c r="G31" s="7">
        <v>0</v>
      </c>
      <c r="H31" s="7">
        <v>10</v>
      </c>
      <c r="I31" s="7">
        <v>50</v>
      </c>
      <c r="J31" s="7">
        <v>250</v>
      </c>
      <c r="K31" s="7">
        <v>15000</v>
      </c>
      <c r="L31" s="7">
        <v>0</v>
      </c>
      <c r="M31" s="7">
        <v>0</v>
      </c>
      <c r="N31" s="7">
        <v>250</v>
      </c>
      <c r="O31" s="7">
        <v>0</v>
      </c>
      <c r="P31" s="7">
        <v>8700</v>
      </c>
      <c r="Q31" s="7">
        <v>12</v>
      </c>
      <c r="R31" s="7">
        <v>0</v>
      </c>
      <c r="S31" s="7">
        <v>33600</v>
      </c>
      <c r="T31" s="7">
        <v>250</v>
      </c>
      <c r="U31" s="7">
        <v>0</v>
      </c>
      <c r="V31" s="7">
        <v>0</v>
      </c>
      <c r="W31" s="7">
        <v>12</v>
      </c>
      <c r="X31" s="7">
        <v>6400</v>
      </c>
      <c r="Y31" s="7">
        <v>15685</v>
      </c>
      <c r="Z31" s="7">
        <v>0</v>
      </c>
      <c r="AA31" s="7">
        <v>12</v>
      </c>
      <c r="AB31" s="7">
        <v>900</v>
      </c>
    </row>
    <row r="32" spans="1:28" ht="15">
      <c r="A32" s="4" t="s">
        <v>5</v>
      </c>
      <c r="B32" s="6" t="str">
        <f>"из них"</f>
        <v>из них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5.5">
      <c r="A33" s="4" t="s">
        <v>24</v>
      </c>
      <c r="B33" s="5" t="str">
        <f>"На организацию сбора подписей избирателей, 
из них"</f>
        <v>На организацию сбора подписей избирателей, 
из них</v>
      </c>
      <c r="C33" s="6">
        <v>200</v>
      </c>
      <c r="D33" s="7">
        <v>0</v>
      </c>
      <c r="E33" s="7">
        <v>0</v>
      </c>
      <c r="F33" s="7">
        <v>0</v>
      </c>
      <c r="G33" s="7">
        <v>0</v>
      </c>
      <c r="H33" s="7">
        <v>10</v>
      </c>
      <c r="I33" s="7">
        <v>50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12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12</v>
      </c>
      <c r="X33" s="7">
        <v>0</v>
      </c>
      <c r="Y33" s="7">
        <v>350</v>
      </c>
      <c r="Z33" s="7">
        <v>0</v>
      </c>
      <c r="AA33" s="7">
        <v>12</v>
      </c>
      <c r="AB33" s="7">
        <v>100</v>
      </c>
    </row>
    <row r="34" spans="1:28" ht="15">
      <c r="A34" s="4" t="s">
        <v>5</v>
      </c>
      <c r="B34" s="6" t="str">
        <f>"из них"</f>
        <v>из них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5.5">
      <c r="A35" s="4" t="s">
        <v>25</v>
      </c>
      <c r="B35" s="5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5" s="6">
        <v>210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</row>
    <row r="36" spans="1:28" ht="25.5">
      <c r="A36" s="4" t="s">
        <v>26</v>
      </c>
      <c r="B36" s="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6" s="6">
        <v>220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</row>
    <row r="37" spans="1:28" ht="25.5">
      <c r="A37" s="4" t="s">
        <v>27</v>
      </c>
      <c r="B37" s="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7" s="6">
        <v>230</v>
      </c>
      <c r="D37" s="7">
        <v>250</v>
      </c>
      <c r="E37" s="7">
        <v>250</v>
      </c>
      <c r="F37" s="7">
        <v>0</v>
      </c>
      <c r="G37" s="7">
        <v>0</v>
      </c>
      <c r="H37" s="7">
        <v>0</v>
      </c>
      <c r="I37" s="7">
        <v>0</v>
      </c>
      <c r="J37" s="7">
        <v>250</v>
      </c>
      <c r="K37" s="7">
        <v>0</v>
      </c>
      <c r="L37" s="7">
        <v>0</v>
      </c>
      <c r="M37" s="7">
        <v>0</v>
      </c>
      <c r="N37" s="7">
        <v>250</v>
      </c>
      <c r="O37" s="7">
        <v>0</v>
      </c>
      <c r="P37" s="7">
        <v>0</v>
      </c>
      <c r="Q37" s="7">
        <v>0</v>
      </c>
      <c r="R37" s="7">
        <v>0</v>
      </c>
      <c r="S37" s="7">
        <v>600</v>
      </c>
      <c r="T37" s="7">
        <v>250</v>
      </c>
      <c r="U37" s="7">
        <v>0</v>
      </c>
      <c r="V37" s="7">
        <v>0</v>
      </c>
      <c r="W37" s="7">
        <v>0</v>
      </c>
      <c r="X37" s="7">
        <v>300</v>
      </c>
      <c r="Y37" s="7">
        <v>5400</v>
      </c>
      <c r="Z37" s="7">
        <v>0</v>
      </c>
      <c r="AA37" s="7">
        <v>0</v>
      </c>
      <c r="AB37" s="7">
        <v>0</v>
      </c>
    </row>
    <row r="38" spans="1:28" ht="25.5">
      <c r="A38" s="4" t="s">
        <v>28</v>
      </c>
      <c r="B38" s="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8" s="6">
        <v>240</v>
      </c>
      <c r="D38" s="7">
        <v>999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15000</v>
      </c>
      <c r="L38" s="7">
        <v>0</v>
      </c>
      <c r="M38" s="7">
        <v>0</v>
      </c>
      <c r="N38" s="7">
        <v>0</v>
      </c>
      <c r="O38" s="7">
        <v>0</v>
      </c>
      <c r="P38" s="7">
        <v>8700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6100</v>
      </c>
      <c r="Y38" s="7">
        <v>8600</v>
      </c>
      <c r="Z38" s="7">
        <v>0</v>
      </c>
      <c r="AA38" s="7">
        <v>0</v>
      </c>
      <c r="AB38" s="7">
        <v>800</v>
      </c>
    </row>
    <row r="39" spans="1:28" ht="15">
      <c r="A39" s="4" t="s">
        <v>29</v>
      </c>
      <c r="B39" s="5" t="str">
        <f>"На проведение публичных массовых мероприятий"</f>
        <v>На проведение публичных массовых мероприятий</v>
      </c>
      <c r="C39" s="6">
        <v>250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</row>
    <row r="40" spans="1:28" ht="25.5">
      <c r="A40" s="4" t="s">
        <v>30</v>
      </c>
      <c r="B40" s="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0" s="6">
        <v>260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</row>
    <row r="41" spans="1:28" ht="38.25">
      <c r="A41" s="4" t="s">
        <v>31</v>
      </c>
      <c r="B41" s="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1" s="6">
        <v>270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33000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</row>
    <row r="42" spans="1:28" ht="25.5">
      <c r="A42" s="4" t="s">
        <v>32</v>
      </c>
      <c r="B42" s="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2" s="6">
        <v>280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1335</v>
      </c>
      <c r="Z42" s="7">
        <v>0</v>
      </c>
      <c r="AA42" s="7">
        <v>0</v>
      </c>
      <c r="AB42" s="7">
        <v>0</v>
      </c>
    </row>
    <row r="43" spans="1:28" ht="38.25">
      <c r="A43" s="4" t="s">
        <v>33</v>
      </c>
      <c r="B43" s="5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3" s="6">
        <v>300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</row>
    <row r="44" spans="1:28" ht="15">
      <c r="A44" s="4" t="s">
        <v>5</v>
      </c>
      <c r="B44" s="6" t="str">
        <f>"из них"</f>
        <v>из них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38.25">
      <c r="A45" s="4" t="s">
        <v>34</v>
      </c>
      <c r="B45" s="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5" s="6">
        <v>290</v>
      </c>
      <c r="D45" s="7">
        <v>501</v>
      </c>
      <c r="E45" s="7">
        <v>100</v>
      </c>
      <c r="F45" s="7">
        <v>0</v>
      </c>
      <c r="G45" s="7">
        <v>0</v>
      </c>
      <c r="H45" s="7">
        <v>0</v>
      </c>
      <c r="I45" s="7">
        <v>0</v>
      </c>
      <c r="J45" s="7">
        <v>250</v>
      </c>
      <c r="K45" s="7">
        <v>0</v>
      </c>
      <c r="L45" s="7">
        <v>100</v>
      </c>
      <c r="M45" s="7">
        <v>100</v>
      </c>
      <c r="N45" s="7">
        <v>0</v>
      </c>
      <c r="O45" s="7">
        <v>100</v>
      </c>
      <c r="P45" s="7">
        <v>11300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665</v>
      </c>
      <c r="Z45" s="7">
        <v>0</v>
      </c>
      <c r="AA45" s="7">
        <v>88</v>
      </c>
      <c r="AB45" s="7">
        <v>0</v>
      </c>
    </row>
  </sheetData>
  <sheetProtection/>
  <mergeCells count="3">
    <mergeCell ref="A2:AB2"/>
    <mergeCell ref="A3:AB3"/>
    <mergeCell ref="A4:AB4"/>
  </mergeCells>
  <printOptions/>
  <pageMargins left="0.35433070866141736" right="0.15748031496062992" top="0.15748031496062992" bottom="0.15748031496062992" header="0.31496062992125984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2019-10-14T08:35:29Z</cp:lastPrinted>
  <dcterms:created xsi:type="dcterms:W3CDTF">2019-10-14T08:25:16Z</dcterms:created>
  <dcterms:modified xsi:type="dcterms:W3CDTF">2019-10-15T20:35:30Z</dcterms:modified>
  <cp:category/>
  <cp:version/>
  <cp:contentType/>
  <cp:contentStatus/>
</cp:coreProperties>
</file>